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R:\14 УКС\1 Начальник УКС\ПСД ВЛ 0,4-10кВ 2018г для ПРИКАЗОВ И ЗАКУПКИ\=Реконструкция ВЛ-0,4 кВ Л-1 Кленино\СД корр под ИПР\загрузка\"/>
    </mc:Choice>
  </mc:AlternateContent>
  <bookViews>
    <workbookView xWindow="120" yWindow="120" windowWidth="9720" windowHeight="7320"/>
  </bookViews>
  <sheets>
    <sheet name="ССР" sheetId="3" r:id="rId1"/>
  </sheets>
  <calcPr calcId="162913"/>
</workbook>
</file>

<file path=xl/calcChain.xml><?xml version="1.0" encoding="utf-8"?>
<calcChain xmlns="http://schemas.openxmlformats.org/spreadsheetml/2006/main">
  <c r="H57" i="3" l="1"/>
  <c r="H41" i="3"/>
  <c r="G44" i="3"/>
  <c r="G45" i="3"/>
  <c r="E27" i="3"/>
  <c r="D27" i="3"/>
  <c r="D18" i="3"/>
  <c r="D28" i="3" s="1"/>
  <c r="D32" i="3" s="1"/>
  <c r="H18" i="3"/>
  <c r="H24" i="3"/>
  <c r="H22" i="3"/>
  <c r="F27" i="3"/>
  <c r="F28" i="3"/>
  <c r="F35" i="3" s="1"/>
  <c r="H23" i="3"/>
  <c r="F44" i="3"/>
  <c r="H16" i="3"/>
  <c r="H42" i="3"/>
  <c r="H25" i="3"/>
  <c r="E28" i="3"/>
  <c r="E32" i="3"/>
  <c r="E34" i="3" s="1"/>
  <c r="G59" i="3"/>
  <c r="H59" i="3"/>
  <c r="H27" i="3"/>
  <c r="H28" i="3"/>
  <c r="E35" i="3" l="1"/>
  <c r="E40" i="3" s="1"/>
  <c r="H34" i="3"/>
  <c r="D34" i="3"/>
  <c r="D35" i="3" s="1"/>
  <c r="D40" i="3" s="1"/>
  <c r="D44" i="3" s="1"/>
  <c r="D45" i="3" s="1"/>
  <c r="D53" i="3" s="1"/>
  <c r="D60" i="3" s="1"/>
  <c r="D62" i="3" s="1"/>
  <c r="D64" i="3" s="1"/>
  <c r="D68" i="3" s="1"/>
  <c r="H32" i="3"/>
  <c r="F45" i="3"/>
  <c r="F53" i="3" s="1"/>
  <c r="F60" i="3" s="1"/>
  <c r="F62" i="3" s="1"/>
  <c r="F64" i="3" s="1"/>
  <c r="F68" i="3" s="1"/>
  <c r="H40" i="3" l="1"/>
  <c r="E44" i="3"/>
  <c r="H35" i="3"/>
  <c r="E45" i="3" l="1"/>
  <c r="H44" i="3"/>
  <c r="E53" i="3" l="1"/>
  <c r="E60" i="3" s="1"/>
  <c r="E62" i="3" s="1"/>
  <c r="E64" i="3" s="1"/>
  <c r="E68" i="3" s="1"/>
  <c r="H45" i="3"/>
  <c r="G49" i="3" l="1"/>
  <c r="G50" i="3"/>
  <c r="H50" i="3" s="1"/>
  <c r="H49" i="3" l="1"/>
  <c r="G52" i="3"/>
  <c r="H52" i="3" l="1"/>
  <c r="H53" i="3" s="1"/>
  <c r="H60" i="3" s="1"/>
  <c r="G53" i="3"/>
  <c r="G60" i="3" s="1"/>
  <c r="G62" i="3" s="1"/>
  <c r="H62" i="3" l="1"/>
  <c r="H64" i="3" s="1"/>
  <c r="H68" i="3" s="1"/>
  <c r="F6" i="3" s="1"/>
  <c r="G64" i="3"/>
  <c r="G68" i="3" s="1"/>
  <c r="J68" i="3" s="1"/>
</calcChain>
</file>

<file path=xl/sharedStrings.xml><?xml version="1.0" encoding="utf-8"?>
<sst xmlns="http://schemas.openxmlformats.org/spreadsheetml/2006/main" count="72" uniqueCount="70">
  <si>
    <t>Номера смет и расчетов</t>
  </si>
  <si>
    <t>Наименование глав, объектов, работ и затрат</t>
  </si>
  <si>
    <t>№ п/п</t>
  </si>
  <si>
    <t>Сметная стоимость, тыс.руб</t>
  </si>
  <si>
    <t>Общая сметная стоимость, тыс.руб</t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</si>
  <si>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</si>
  <si>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</si>
  <si>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</si>
  <si>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</si>
  <si>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Заказчик_____________________________________________________________________________________________________________________________</t>
  </si>
  <si>
    <t>(наименование организации)</t>
  </si>
  <si>
    <t>"Утвержден" "     "_______________________ ____________г.</t>
  </si>
  <si>
    <t>Сводный сметный расчет в сумме ___________________________________________________________</t>
  </si>
  <si>
    <t>СВОДНЫЙ СМЕТНЫЙ РАСЧЕТ СТОИМОСТИ СТРОИТЕЛЬСТВА</t>
  </si>
  <si>
    <t>Глава 2. Основные объекты строительства</t>
  </si>
  <si>
    <t xml:space="preserve"> 2-1</t>
  </si>
  <si>
    <t>Итого по главе 2</t>
  </si>
  <si>
    <t>Глава 9. Прочие работы и затраты</t>
  </si>
  <si>
    <t>Затраты связанные с зимним удорожанием - 1,9%</t>
  </si>
  <si>
    <t xml:space="preserve"> 9-1</t>
  </si>
  <si>
    <t>Итого по главе 9</t>
  </si>
  <si>
    <t>Итого по главам 1-9</t>
  </si>
  <si>
    <t>Глава 12. Проектные и изыскательные работы</t>
  </si>
  <si>
    <t>смета 1</t>
  </si>
  <si>
    <t>Проектно-изыскательные работы</t>
  </si>
  <si>
    <t>Итого по главе 12</t>
  </si>
  <si>
    <t>Итого по главам 1-12</t>
  </si>
  <si>
    <t>Итого</t>
  </si>
  <si>
    <t>ГИП</t>
  </si>
  <si>
    <t>Заказчик</t>
  </si>
  <si>
    <t>________________________________</t>
  </si>
  <si>
    <t>Резерв на непредвиденные затраты - 3%</t>
  </si>
  <si>
    <t>Директор ООО "Регионэнергострой"</t>
  </si>
  <si>
    <t>Смоленков Д. В.</t>
  </si>
  <si>
    <t>Лежанкин В. М.</t>
  </si>
  <si>
    <t>МДС 81-35.2004</t>
  </si>
  <si>
    <t>Глава 10. Содержание службы заказчика. Строительный контроль</t>
  </si>
  <si>
    <t>Строительный контроль - 2,14%</t>
  </si>
  <si>
    <t>Итого по главе 10</t>
  </si>
  <si>
    <t>Итого по главам 1-10</t>
  </si>
  <si>
    <t>ППРФ №468 от 21.06.2010</t>
  </si>
  <si>
    <t xml:space="preserve"> 2-2</t>
  </si>
  <si>
    <t>Глава 1. Подготовка территории строительства</t>
  </si>
  <si>
    <t xml:space="preserve"> 1-1</t>
  </si>
  <si>
    <t>Итого по главам 1-2</t>
  </si>
  <si>
    <t>Итого по главе 1</t>
  </si>
  <si>
    <t>Глава 8. Временные здания и сооружения</t>
  </si>
  <si>
    <t>ГСН81-05-02-2001 т.4 п 2.6</t>
  </si>
  <si>
    <t>ГСН 81-05-01-2001 Прил.1, п.2.7</t>
  </si>
  <si>
    <t>Временные здания и сооружения - 2,5%</t>
  </si>
  <si>
    <t>Итого по главе 8</t>
  </si>
  <si>
    <t>Итого по главам 1-8</t>
  </si>
  <si>
    <t>Смета на демонтажные работы ТП-10/0,4кВ</t>
  </si>
  <si>
    <t xml:space="preserve"> 2-3</t>
  </si>
  <si>
    <t xml:space="preserve"> 2-4</t>
  </si>
  <si>
    <t>Всего по смете в ценах января 2000г</t>
  </si>
  <si>
    <t>Составлен(а) в ценах по состоянию на: январь 2000 года</t>
  </si>
  <si>
    <t xml:space="preserve"> тыс.руб </t>
  </si>
  <si>
    <t xml:space="preserve">Приказ №196 от 20.04.2018 ПАО "МРСК Северо- Запада" </t>
  </si>
  <si>
    <t>Смета на демонтажные работы ВЛИ-0,4кВ Л-1</t>
  </si>
  <si>
    <t>Смета на строительно-монтажные работы ВЛИ-0,4кВ-Л-1</t>
  </si>
  <si>
    <t>Смета на строительно-монтажные работы КТПТАС-М-100/10/0,4кВ</t>
  </si>
  <si>
    <t>Смета на подготовительные работы при монтаже ВЛИ-0,4кВ Л-1</t>
  </si>
  <si>
    <t>Смета на пусконаладочные работы ВЛИ-0,4кВ Л-1</t>
  </si>
  <si>
    <t>Смета на пусконаладочные работы КТПТАС-М-100/10/0,4кВ</t>
  </si>
  <si>
    <t xml:space="preserve"> 9-3</t>
  </si>
  <si>
    <t xml:space="preserve">Реконструкция ВЛ-0,4кВ Л-1 от КТП-10/0,4кВ "Кленино" с заменой провода на СИП протяженностью 2,08 км, замена КТП-10/0,4кВ «Кленино» мощностью 100кВА на новую КТП-10/0,4кВ мощностью 100кВА в н.п. Кленино Маловишерского района Новгородской области (Техническое перевооружение КТП-10/0,4 кВ "Кленино" с заменой трансформатора мощностью 100 кВА на трансформатор мощностью 100 кВА в н.п. Кленино Маловишерского района Новгородской области ) 
</t>
  </si>
  <si>
    <t xml:space="preserve">Содержание заказчика-застройщика - 2,62% </t>
  </si>
  <si>
    <t>Налоги и обязательные платежи</t>
  </si>
  <si>
    <t>Непредвиденные затраты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</si>
</sst>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97" formatCode="#,##0.000"/>
    <numFmt numFmtId="198" formatCode="#,##0.00000"/>
    <numFmt numFmtId="199" formatCode="0.000"/>
  </numFmts>
  <fonts count="6" x14ac:knownFonts="1">
    <font>
      <sz val="10"/>
      <name val="Arial"/>
    </font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/>
    <xf numFmtId="0" fontId="0" fillId="0" borderId="0" xfId="0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 shrinkToFit="1"/>
    </xf>
    <xf numFmtId="0" fontId="0" fillId="0" borderId="1" xfId="0" applyFill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 shrinkToFit="1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0" borderId="0" xfId="0" applyAlignmen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197" fontId="0" fillId="0" borderId="0" xfId="0" applyNumberFormat="1" applyFill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2" fillId="0" borderId="1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3" fillId="0" borderId="5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97" fontId="0" fillId="0" borderId="11" xfId="0" applyNumberFormat="1" applyBorder="1" applyAlignment="1">
      <alignment horizontal="right" vertical="center"/>
    </xf>
    <xf numFmtId="197" fontId="0" fillId="0" borderId="12" xfId="0" applyNumberFormat="1" applyBorder="1" applyAlignment="1">
      <alignment horizontal="right" vertical="center"/>
    </xf>
    <xf numFmtId="197" fontId="2" fillId="0" borderId="0" xfId="0" applyNumberFormat="1" applyFont="1" applyBorder="1"/>
    <xf numFmtId="198" fontId="0" fillId="0" borderId="1" xfId="0" applyNumberFormat="1" applyBorder="1" applyAlignment="1">
      <alignment horizontal="right" vertical="center"/>
    </xf>
    <xf numFmtId="198" fontId="0" fillId="0" borderId="13" xfId="0" applyNumberFormat="1" applyBorder="1" applyAlignment="1">
      <alignment horizontal="right" vertical="center"/>
    </xf>
    <xf numFmtId="197" fontId="0" fillId="0" borderId="1" xfId="0" applyNumberFormat="1" applyBorder="1" applyAlignment="1">
      <alignment horizontal="right" vertical="center"/>
    </xf>
    <xf numFmtId="197" fontId="0" fillId="0" borderId="13" xfId="0" applyNumberFormat="1" applyBorder="1" applyAlignment="1">
      <alignment horizontal="right" vertical="center"/>
    </xf>
    <xf numFmtId="197" fontId="2" fillId="0" borderId="1" xfId="0" applyNumberFormat="1" applyFont="1" applyBorder="1" applyAlignment="1">
      <alignment horizontal="right" vertical="center"/>
    </xf>
    <xf numFmtId="197" fontId="2" fillId="0" borderId="13" xfId="0" applyNumberFormat="1" applyFont="1" applyBorder="1" applyAlignment="1">
      <alignment horizontal="right" vertical="center"/>
    </xf>
    <xf numFmtId="197" fontId="0" fillId="0" borderId="5" xfId="0" applyNumberFormat="1" applyBorder="1" applyAlignment="1">
      <alignment horizontal="right" vertical="center"/>
    </xf>
    <xf numFmtId="197" fontId="0" fillId="0" borderId="14" xfId="0" applyNumberFormat="1" applyBorder="1" applyAlignment="1">
      <alignment horizontal="right" vertical="center"/>
    </xf>
    <xf numFmtId="197" fontId="0" fillId="0" borderId="4" xfId="0" applyNumberFormat="1" applyBorder="1" applyAlignment="1">
      <alignment horizontal="right" vertical="center"/>
    </xf>
    <xf numFmtId="197" fontId="0" fillId="0" borderId="15" xfId="0" applyNumberFormat="1" applyBorder="1" applyAlignment="1">
      <alignment horizontal="right" vertical="center"/>
    </xf>
    <xf numFmtId="197" fontId="3" fillId="0" borderId="1" xfId="0" applyNumberFormat="1" applyFont="1" applyBorder="1" applyAlignment="1">
      <alignment horizontal="right" vertical="center"/>
    </xf>
    <xf numFmtId="197" fontId="0" fillId="0" borderId="9" xfId="0" applyNumberFormat="1" applyBorder="1" applyAlignment="1">
      <alignment horizontal="right" vertical="center"/>
    </xf>
    <xf numFmtId="197" fontId="0" fillId="0" borderId="16" xfId="0" applyNumberFormat="1" applyBorder="1" applyAlignment="1">
      <alignment horizontal="right" vertical="center"/>
    </xf>
    <xf numFmtId="197" fontId="2" fillId="0" borderId="10" xfId="0" applyNumberFormat="1" applyFont="1" applyBorder="1" applyAlignment="1">
      <alignment horizontal="right" vertical="center"/>
    </xf>
    <xf numFmtId="197" fontId="0" fillId="0" borderId="17" xfId="0" applyNumberFormat="1" applyBorder="1" applyAlignment="1">
      <alignment horizontal="right" vertical="center"/>
    </xf>
    <xf numFmtId="198" fontId="0" fillId="0" borderId="9" xfId="0" applyNumberFormat="1" applyBorder="1" applyAlignment="1">
      <alignment horizontal="right" vertical="center"/>
    </xf>
    <xf numFmtId="197" fontId="3" fillId="0" borderId="17" xfId="0" applyNumberFormat="1" applyFont="1" applyBorder="1" applyAlignment="1">
      <alignment horizontal="right" vertical="center"/>
    </xf>
    <xf numFmtId="197" fontId="3" fillId="0" borderId="9" xfId="0" applyNumberFormat="1" applyFont="1" applyBorder="1" applyAlignment="1">
      <alignment horizontal="right" vertical="center"/>
    </xf>
    <xf numFmtId="197" fontId="3" fillId="0" borderId="1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wrapText="1" shrinkToFit="1"/>
    </xf>
    <xf numFmtId="0" fontId="3" fillId="0" borderId="1" xfId="0" applyFont="1" applyBorder="1" applyAlignment="1">
      <alignment horizontal="left" vertical="center" wrapText="1" shrinkToFit="1"/>
    </xf>
    <xf numFmtId="0" fontId="3" fillId="2" borderId="1" xfId="0" applyFont="1" applyFill="1" applyBorder="1" applyAlignment="1">
      <alignment horizontal="left" vertical="center" wrapText="1" shrinkToFit="1"/>
    </xf>
    <xf numFmtId="0" fontId="3" fillId="0" borderId="9" xfId="0" applyFont="1" applyFill="1" applyBorder="1" applyAlignment="1">
      <alignment horizontal="left" vertical="center" wrapText="1" shrinkToFit="1"/>
    </xf>
    <xf numFmtId="0" fontId="3" fillId="0" borderId="11" xfId="0" applyFont="1" applyFill="1" applyBorder="1" applyAlignment="1">
      <alignment horizontal="left" vertical="center" wrapText="1" shrinkToFit="1"/>
    </xf>
    <xf numFmtId="197" fontId="2" fillId="0" borderId="19" xfId="0" applyNumberFormat="1" applyFont="1" applyBorder="1" applyAlignment="1">
      <alignment horizontal="right" vertical="center"/>
    </xf>
    <xf numFmtId="197" fontId="0" fillId="0" borderId="0" xfId="0" applyNumberFormat="1" applyBorder="1"/>
    <xf numFmtId="199" fontId="3" fillId="0" borderId="1" xfId="0" applyNumberFormat="1" applyFont="1" applyBorder="1" applyAlignment="1">
      <alignment horizontal="right" vertical="center"/>
    </xf>
    <xf numFmtId="199" fontId="0" fillId="0" borderId="13" xfId="0" applyNumberFormat="1" applyBorder="1" applyAlignment="1">
      <alignment horizontal="right" vertical="center"/>
    </xf>
    <xf numFmtId="199" fontId="0" fillId="0" borderId="0" xfId="0" applyNumberFormat="1" applyBorder="1"/>
    <xf numFmtId="0" fontId="3" fillId="0" borderId="20" xfId="0" applyFont="1" applyBorder="1" applyAlignment="1">
      <alignment horizontal="center" vertical="center"/>
    </xf>
    <xf numFmtId="4" fontId="0" fillId="0" borderId="0" xfId="0" applyNumberFormat="1" applyBorder="1"/>
    <xf numFmtId="4" fontId="0" fillId="0" borderId="0" xfId="0" applyNumberFormat="1" applyFill="1" applyBorder="1"/>
    <xf numFmtId="197" fontId="0" fillId="2" borderId="1" xfId="0" applyNumberFormat="1" applyFill="1" applyBorder="1" applyAlignment="1">
      <alignment horizontal="right" vertical="center"/>
    </xf>
    <xf numFmtId="197" fontId="2" fillId="0" borderId="0" xfId="0" applyNumberFormat="1" applyFont="1" applyBorder="1" applyAlignment="1">
      <alignment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4" xfId="0" applyFont="1" applyBorder="1" applyAlignment="1"/>
    <xf numFmtId="0" fontId="2" fillId="0" borderId="1" xfId="0" applyFont="1" applyFill="1" applyBorder="1" applyAlignment="1"/>
    <xf numFmtId="0" fontId="2" fillId="0" borderId="7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 wrapText="1" shrinkToFit="1"/>
    </xf>
    <xf numFmtId="0" fontId="3" fillId="0" borderId="14" xfId="0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top"/>
    </xf>
    <xf numFmtId="0" fontId="3" fillId="0" borderId="0" xfId="0" applyFont="1" applyBorder="1" applyAlignment="1">
      <alignment horizontal="left" vertical="center" wrapText="1" shrinkToFit="1"/>
    </xf>
    <xf numFmtId="0" fontId="0" fillId="0" borderId="0" xfId="0" applyBorder="1" applyAlignment="1">
      <alignment horizontal="left" vertical="center" wrapText="1" shrinkToFit="1"/>
    </xf>
    <xf numFmtId="0" fontId="3" fillId="0" borderId="2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5"/>
  <sheetViews>
    <sheetView tabSelected="1" topLeftCell="A46" workbookViewId="0">
      <selection activeCell="D51" sqref="D51"/>
    </sheetView>
  </sheetViews>
  <sheetFormatPr defaultRowHeight="12.75" x14ac:dyDescent="0.2"/>
  <cols>
    <col min="1" max="1" width="5.85546875" style="18" customWidth="1"/>
    <col min="2" max="2" width="14.7109375" style="18" customWidth="1"/>
    <col min="3" max="3" width="46.28515625" customWidth="1"/>
    <col min="4" max="4" width="14.42578125" customWidth="1"/>
    <col min="5" max="5" width="13.7109375" customWidth="1"/>
    <col min="6" max="6" width="14.42578125" customWidth="1"/>
    <col min="7" max="7" width="15.140625" customWidth="1"/>
    <col min="8" max="8" width="14.5703125" customWidth="1"/>
    <col min="10" max="10" width="10.140625" bestFit="1" customWidth="1"/>
  </cols>
  <sheetData>
    <row r="1" spans="1:12" x14ac:dyDescent="0.2">
      <c r="A1" s="18" t="s">
        <v>9</v>
      </c>
    </row>
    <row r="2" spans="1:12" x14ac:dyDescent="0.2">
      <c r="D2" t="s">
        <v>10</v>
      </c>
    </row>
    <row r="4" spans="1:12" x14ac:dyDescent="0.2">
      <c r="A4" s="18" t="s">
        <v>11</v>
      </c>
    </row>
    <row r="6" spans="1:12" x14ac:dyDescent="0.2">
      <c r="A6" s="18" t="s">
        <v>12</v>
      </c>
      <c r="F6" s="25">
        <f>H68</f>
        <v>124.32672795525563</v>
      </c>
      <c r="G6" t="s">
        <v>57</v>
      </c>
    </row>
    <row r="8" spans="1:12" ht="22.5" customHeight="1" x14ac:dyDescent="0.2">
      <c r="A8" s="86" t="s">
        <v>13</v>
      </c>
      <c r="B8" s="86"/>
      <c r="C8" s="86"/>
      <c r="D8" s="86"/>
      <c r="E8" s="86"/>
      <c r="F8" s="86"/>
      <c r="G8" s="86"/>
      <c r="H8" s="86"/>
    </row>
    <row r="9" spans="1:12" ht="78.75" customHeight="1" x14ac:dyDescent="0.2">
      <c r="A9" s="95" t="s">
        <v>66</v>
      </c>
      <c r="B9" s="95"/>
      <c r="C9" s="95"/>
      <c r="D9" s="95"/>
      <c r="E9" s="95"/>
      <c r="F9" s="95"/>
      <c r="G9" s="95"/>
      <c r="H9" s="95"/>
    </row>
    <row r="10" spans="1:12" s="2" customFormat="1" ht="23.25" customHeight="1" thickBot="1" x14ac:dyDescent="0.25">
      <c r="A10" s="2" t="s">
        <v>56</v>
      </c>
    </row>
    <row r="11" spans="1:12" s="31" customFormat="1" ht="41.25" customHeight="1" x14ac:dyDescent="0.2">
      <c r="A11" s="89" t="s">
        <v>2</v>
      </c>
      <c r="B11" s="91" t="s">
        <v>0</v>
      </c>
      <c r="C11" s="93" t="s">
        <v>1</v>
      </c>
      <c r="D11" s="93" t="s">
        <v>3</v>
      </c>
      <c r="E11" s="93"/>
      <c r="F11" s="93"/>
      <c r="G11" s="93"/>
      <c r="H11" s="84" t="s">
        <v>4</v>
      </c>
      <c r="I11" s="30"/>
      <c r="J11" s="30"/>
      <c r="K11" s="30"/>
      <c r="L11" s="30"/>
    </row>
    <row r="12" spans="1:12" s="33" customFormat="1" ht="39" thickBot="1" x14ac:dyDescent="0.25">
      <c r="A12" s="90"/>
      <c r="B12" s="92"/>
      <c r="C12" s="94"/>
      <c r="D12" s="32" t="s">
        <v>5</v>
      </c>
      <c r="E12" s="32" t="s">
        <v>6</v>
      </c>
      <c r="F12" s="32" t="s">
        <v>7</v>
      </c>
      <c r="G12" s="32" t="s">
        <v>8</v>
      </c>
      <c r="H12" s="85"/>
    </row>
    <row r="13" spans="1:12" s="3" customFormat="1" ht="13.5" thickBot="1" x14ac:dyDescent="0.25">
      <c r="A13" s="19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3">
        <v>8</v>
      </c>
    </row>
    <row r="14" spans="1:12" s="5" customFormat="1" ht="15" customHeight="1" x14ac:dyDescent="0.2">
      <c r="A14" s="73" t="s">
        <v>42</v>
      </c>
      <c r="B14" s="34"/>
      <c r="D14" s="35"/>
      <c r="E14" s="35"/>
      <c r="F14" s="35"/>
      <c r="G14" s="35"/>
      <c r="H14" s="36"/>
    </row>
    <row r="15" spans="1:12" s="5" customFormat="1" x14ac:dyDescent="0.2">
      <c r="A15" s="20"/>
      <c r="B15" s="4"/>
      <c r="C15" s="27"/>
      <c r="D15" s="53"/>
      <c r="E15" s="38"/>
      <c r="F15" s="38"/>
      <c r="G15" s="38"/>
      <c r="H15" s="39"/>
    </row>
    <row r="16" spans="1:12" s="5" customFormat="1" ht="30" customHeight="1" x14ac:dyDescent="0.2">
      <c r="A16" s="20">
        <v>1</v>
      </c>
      <c r="B16" s="57" t="s">
        <v>43</v>
      </c>
      <c r="C16" s="59" t="s">
        <v>62</v>
      </c>
      <c r="D16" s="52"/>
      <c r="E16" s="52"/>
      <c r="F16" s="40"/>
      <c r="G16" s="40"/>
      <c r="H16" s="41">
        <f>G16+F16+E16+D16</f>
        <v>0</v>
      </c>
    </row>
    <row r="17" spans="1:9" s="5" customFormat="1" ht="12" customHeight="1" x14ac:dyDescent="0.2">
      <c r="A17" s="20"/>
      <c r="B17" s="4"/>
      <c r="C17" s="58"/>
      <c r="D17" s="35"/>
      <c r="E17" s="40"/>
      <c r="F17" s="40"/>
      <c r="G17" s="40"/>
      <c r="H17" s="41"/>
    </row>
    <row r="18" spans="1:9" s="7" customFormat="1" x14ac:dyDescent="0.2">
      <c r="A18" s="21"/>
      <c r="B18" s="74" t="s">
        <v>45</v>
      </c>
      <c r="D18" s="42">
        <f>SUM(D16:D17)</f>
        <v>0</v>
      </c>
      <c r="E18" s="42"/>
      <c r="F18" s="42"/>
      <c r="G18" s="42"/>
      <c r="H18" s="43">
        <f>G18+F18+E18+D18</f>
        <v>0</v>
      </c>
    </row>
    <row r="19" spans="1:9" s="5" customFormat="1" ht="13.5" thickBot="1" x14ac:dyDescent="0.25">
      <c r="A19" s="22"/>
      <c r="B19" s="17"/>
      <c r="C19" s="15"/>
      <c r="D19" s="44"/>
      <c r="E19" s="44"/>
      <c r="F19" s="44"/>
      <c r="G19" s="44"/>
      <c r="H19" s="45"/>
      <c r="I19" s="37"/>
    </row>
    <row r="20" spans="1:9" s="5" customFormat="1" x14ac:dyDescent="0.2">
      <c r="A20" s="73" t="s">
        <v>14</v>
      </c>
      <c r="B20" s="34"/>
      <c r="D20" s="35"/>
      <c r="E20" s="35"/>
      <c r="F20" s="35"/>
      <c r="G20" s="35"/>
      <c r="H20" s="36"/>
    </row>
    <row r="21" spans="1:9" s="5" customFormat="1" x14ac:dyDescent="0.2">
      <c r="A21" s="20"/>
      <c r="B21" s="4"/>
      <c r="C21" s="27"/>
      <c r="D21" s="53"/>
      <c r="E21" s="38"/>
      <c r="F21" s="38"/>
      <c r="G21" s="38"/>
      <c r="H21" s="39"/>
    </row>
    <row r="22" spans="1:9" s="5" customFormat="1" ht="30" customHeight="1" x14ac:dyDescent="0.2">
      <c r="A22" s="20">
        <v>2</v>
      </c>
      <c r="B22" s="57" t="s">
        <v>15</v>
      </c>
      <c r="C22" s="59" t="s">
        <v>59</v>
      </c>
      <c r="D22" s="52"/>
      <c r="E22" s="52"/>
      <c r="F22" s="40"/>
      <c r="G22" s="40"/>
      <c r="H22" s="41">
        <f>G22+F22+E22+D22</f>
        <v>0</v>
      </c>
    </row>
    <row r="23" spans="1:9" s="5" customFormat="1" ht="30" customHeight="1" x14ac:dyDescent="0.2">
      <c r="A23" s="20">
        <v>3</v>
      </c>
      <c r="B23" s="57" t="s">
        <v>41</v>
      </c>
      <c r="C23" s="59" t="s">
        <v>52</v>
      </c>
      <c r="D23" s="52">
        <v>1.8046</v>
      </c>
      <c r="E23" s="52">
        <v>0.44484000000000001</v>
      </c>
      <c r="F23" s="40"/>
      <c r="G23" s="40"/>
      <c r="H23" s="41">
        <f>G23+F23+E23+D23</f>
        <v>2.2494399999999999</v>
      </c>
    </row>
    <row r="24" spans="1:9" s="5" customFormat="1" ht="30" customHeight="1" x14ac:dyDescent="0.2">
      <c r="A24" s="20">
        <v>4</v>
      </c>
      <c r="B24" s="57" t="s">
        <v>53</v>
      </c>
      <c r="C24" s="59" t="s">
        <v>60</v>
      </c>
      <c r="D24" s="52"/>
      <c r="E24" s="52"/>
      <c r="F24" s="40"/>
      <c r="G24" s="40"/>
      <c r="H24" s="41">
        <f>G24+F24+E24+D24</f>
        <v>0</v>
      </c>
    </row>
    <row r="25" spans="1:9" s="5" customFormat="1" ht="30" customHeight="1" x14ac:dyDescent="0.2">
      <c r="A25" s="20">
        <v>5</v>
      </c>
      <c r="B25" s="57" t="s">
        <v>54</v>
      </c>
      <c r="C25" s="59" t="s">
        <v>61</v>
      </c>
      <c r="D25" s="52">
        <v>12.84675</v>
      </c>
      <c r="E25" s="52">
        <v>4.5659099999999997</v>
      </c>
      <c r="F25" s="40">
        <v>89.125559999999993</v>
      </c>
      <c r="G25" s="40"/>
      <c r="H25" s="41">
        <f>G25+F25+E25+D25</f>
        <v>106.53822</v>
      </c>
    </row>
    <row r="26" spans="1:9" s="5" customFormat="1" ht="12" customHeight="1" x14ac:dyDescent="0.2">
      <c r="A26" s="20"/>
      <c r="B26" s="4"/>
      <c r="C26" s="58"/>
      <c r="D26" s="35"/>
      <c r="E26" s="40"/>
      <c r="F26" s="40"/>
      <c r="G26" s="40"/>
      <c r="H26" s="41"/>
    </row>
    <row r="27" spans="1:9" s="7" customFormat="1" x14ac:dyDescent="0.2">
      <c r="A27" s="21"/>
      <c r="B27" s="74" t="s">
        <v>16</v>
      </c>
      <c r="D27" s="42">
        <f>SUM(D22:D26)</f>
        <v>14.651350000000001</v>
      </c>
      <c r="E27" s="42">
        <f>SUM(E22:E26)</f>
        <v>5.0107499999999998</v>
      </c>
      <c r="F27" s="42">
        <f>SUM(F23:F26)</f>
        <v>89.125559999999993</v>
      </c>
      <c r="G27" s="42"/>
      <c r="H27" s="43">
        <f>G27+F27+E27+D27</f>
        <v>108.78765999999999</v>
      </c>
    </row>
    <row r="28" spans="1:9" s="7" customFormat="1" x14ac:dyDescent="0.2">
      <c r="A28" s="21"/>
      <c r="B28" s="74" t="s">
        <v>44</v>
      </c>
      <c r="D28" s="42">
        <f>D27+D18</f>
        <v>14.651350000000001</v>
      </c>
      <c r="E28" s="42">
        <f>E27+E18</f>
        <v>5.0107499999999998</v>
      </c>
      <c r="F28" s="42">
        <f>F27+F18</f>
        <v>89.125559999999993</v>
      </c>
      <c r="G28" s="42"/>
      <c r="H28" s="43">
        <f>H27+H18</f>
        <v>108.78765999999999</v>
      </c>
      <c r="I28" s="37"/>
    </row>
    <row r="29" spans="1:9" s="5" customFormat="1" ht="13.5" thickBot="1" x14ac:dyDescent="0.25">
      <c r="A29" s="22"/>
      <c r="B29" s="17"/>
      <c r="C29" s="15"/>
      <c r="D29" s="44"/>
      <c r="E29" s="44"/>
      <c r="F29" s="44"/>
      <c r="G29" s="44"/>
      <c r="H29" s="45"/>
      <c r="I29" s="37"/>
    </row>
    <row r="30" spans="1:9" s="5" customFormat="1" x14ac:dyDescent="0.2">
      <c r="A30" s="75" t="s">
        <v>46</v>
      </c>
      <c r="B30" s="14"/>
      <c r="D30" s="46"/>
      <c r="E30" s="46"/>
      <c r="F30" s="46"/>
      <c r="G30" s="46"/>
      <c r="H30" s="47"/>
      <c r="I30" s="37"/>
    </row>
    <row r="31" spans="1:9" s="5" customFormat="1" x14ac:dyDescent="0.2">
      <c r="A31" s="20"/>
      <c r="B31" s="4"/>
      <c r="C31" s="1"/>
      <c r="D31" s="40"/>
      <c r="E31" s="40"/>
      <c r="F31" s="40"/>
      <c r="G31" s="40"/>
      <c r="H31" s="41"/>
      <c r="I31" s="37"/>
    </row>
    <row r="32" spans="1:9" s="8" customFormat="1" ht="40.5" customHeight="1" x14ac:dyDescent="0.2">
      <c r="A32" s="23">
        <v>6</v>
      </c>
      <c r="B32" s="76" t="s">
        <v>48</v>
      </c>
      <c r="C32" s="10" t="s">
        <v>49</v>
      </c>
      <c r="D32" s="48">
        <f>D28*2.5%</f>
        <v>0.36628375000000002</v>
      </c>
      <c r="E32" s="48">
        <f>E28*2.5%</f>
        <v>0.12526875000000001</v>
      </c>
      <c r="F32" s="48"/>
      <c r="G32" s="48"/>
      <c r="H32" s="41">
        <f>G32+F32+E32+D32</f>
        <v>0.49155250000000006</v>
      </c>
      <c r="I32" s="37"/>
    </row>
    <row r="33" spans="1:10" s="8" customFormat="1" x14ac:dyDescent="0.2">
      <c r="A33" s="23"/>
      <c r="B33" s="77"/>
      <c r="C33" s="62"/>
      <c r="D33" s="56"/>
      <c r="E33" s="48"/>
      <c r="F33" s="48"/>
      <c r="G33" s="48"/>
      <c r="H33" s="41"/>
      <c r="I33" s="37"/>
    </row>
    <row r="34" spans="1:10" s="7" customFormat="1" x14ac:dyDescent="0.2">
      <c r="A34" s="21"/>
      <c r="B34" s="74" t="s">
        <v>50</v>
      </c>
      <c r="D34" s="42">
        <f>SUM(D32:D33)</f>
        <v>0.36628375000000002</v>
      </c>
      <c r="E34" s="42">
        <f>SUM(E32:E33)</f>
        <v>0.12526875000000001</v>
      </c>
      <c r="F34" s="42"/>
      <c r="G34" s="42"/>
      <c r="H34" s="43">
        <f>G34+F34+E34+D34</f>
        <v>0.49155250000000006</v>
      </c>
      <c r="I34" s="37"/>
    </row>
    <row r="35" spans="1:10" s="7" customFormat="1" x14ac:dyDescent="0.2">
      <c r="A35" s="21"/>
      <c r="B35" s="74" t="s">
        <v>51</v>
      </c>
      <c r="D35" s="42">
        <f>D34+D28</f>
        <v>15.017633750000002</v>
      </c>
      <c r="E35" s="42">
        <f>E34+E28</f>
        <v>5.1360187499999999</v>
      </c>
      <c r="F35" s="42">
        <f>F34+F28</f>
        <v>89.125559999999993</v>
      </c>
      <c r="G35" s="42"/>
      <c r="H35" s="43">
        <f>G35+F35+E35+D35</f>
        <v>109.2792125</v>
      </c>
      <c r="I35" s="37"/>
    </row>
    <row r="36" spans="1:10" s="5" customFormat="1" ht="13.5" thickBot="1" x14ac:dyDescent="0.25">
      <c r="A36" s="22"/>
      <c r="B36" s="17"/>
      <c r="C36" s="16"/>
      <c r="D36" s="44"/>
      <c r="E36" s="44"/>
      <c r="F36" s="44"/>
      <c r="G36" s="44"/>
      <c r="H36" s="45"/>
      <c r="I36" s="37"/>
    </row>
    <row r="37" spans="1:10" s="5" customFormat="1" x14ac:dyDescent="0.2">
      <c r="A37" s="75" t="s">
        <v>17</v>
      </c>
      <c r="B37" s="14"/>
      <c r="D37" s="46"/>
      <c r="E37" s="46"/>
      <c r="F37" s="46"/>
      <c r="G37" s="46"/>
      <c r="H37" s="47"/>
      <c r="I37" s="37"/>
    </row>
    <row r="38" spans="1:10" s="5" customFormat="1" x14ac:dyDescent="0.2">
      <c r="A38" s="20"/>
      <c r="B38" s="4"/>
      <c r="C38" s="1"/>
      <c r="D38" s="40"/>
      <c r="E38" s="40"/>
      <c r="F38" s="40"/>
      <c r="G38" s="40"/>
      <c r="H38" s="41"/>
      <c r="I38" s="37"/>
    </row>
    <row r="39" spans="1:10" s="8" customFormat="1" x14ac:dyDescent="0.2">
      <c r="A39" s="23"/>
      <c r="B39" s="76"/>
      <c r="C39" s="10"/>
      <c r="D39" s="65"/>
      <c r="E39" s="65"/>
      <c r="F39" s="65"/>
      <c r="G39" s="65"/>
      <c r="H39" s="66"/>
    </row>
    <row r="40" spans="1:10" s="8" customFormat="1" ht="27" customHeight="1" x14ac:dyDescent="0.2">
      <c r="A40" s="23">
        <v>7</v>
      </c>
      <c r="B40" s="76" t="s">
        <v>47</v>
      </c>
      <c r="C40" s="61" t="s">
        <v>18</v>
      </c>
      <c r="D40" s="55">
        <f>D35*1.9%</f>
        <v>0.28533504125000003</v>
      </c>
      <c r="E40" s="55">
        <f>E35*1.9%</f>
        <v>9.758435624999999E-2</v>
      </c>
      <c r="F40" s="48"/>
      <c r="G40" s="48"/>
      <c r="H40" s="41">
        <f>G40+F40+E40+D40</f>
        <v>0.38291939750000004</v>
      </c>
      <c r="I40" s="37"/>
    </row>
    <row r="41" spans="1:10" s="8" customFormat="1" ht="30" customHeight="1" x14ac:dyDescent="0.2">
      <c r="A41" s="23">
        <v>8</v>
      </c>
      <c r="B41" s="78" t="s">
        <v>19</v>
      </c>
      <c r="C41" s="60" t="s">
        <v>63</v>
      </c>
      <c r="D41" s="54"/>
      <c r="E41" s="54"/>
      <c r="F41" s="48"/>
      <c r="G41" s="48"/>
      <c r="H41" s="41">
        <f>G41+F41+E41+D41</f>
        <v>0</v>
      </c>
      <c r="I41" s="37"/>
    </row>
    <row r="42" spans="1:10" s="8" customFormat="1" ht="30" customHeight="1" x14ac:dyDescent="0.2">
      <c r="A42" s="23">
        <v>9</v>
      </c>
      <c r="B42" s="78" t="s">
        <v>65</v>
      </c>
      <c r="C42" s="60" t="s">
        <v>64</v>
      </c>
      <c r="D42" s="54"/>
      <c r="E42" s="54"/>
      <c r="F42" s="48"/>
      <c r="G42" s="48">
        <v>0.77171999999999996</v>
      </c>
      <c r="H42" s="41">
        <f>G42+F42+E42+D42</f>
        <v>0.77171999999999996</v>
      </c>
      <c r="I42" s="37"/>
    </row>
    <row r="43" spans="1:10" s="8" customFormat="1" x14ac:dyDescent="0.2">
      <c r="A43" s="23"/>
      <c r="B43" s="76"/>
      <c r="C43" s="62"/>
      <c r="D43" s="56"/>
      <c r="E43" s="48"/>
      <c r="F43" s="48"/>
      <c r="G43" s="48"/>
      <c r="H43" s="41"/>
      <c r="I43" s="37"/>
    </row>
    <row r="44" spans="1:10" s="7" customFormat="1" x14ac:dyDescent="0.2">
      <c r="A44" s="21"/>
      <c r="B44" s="74" t="s">
        <v>20</v>
      </c>
      <c r="D44" s="42">
        <f>SUM(D40:D43)</f>
        <v>0.28533504125000003</v>
      </c>
      <c r="E44" s="42">
        <f>SUM(E40:E43)</f>
        <v>9.758435624999999E-2</v>
      </c>
      <c r="F44" s="42">
        <f>SUM(F40:F43)</f>
        <v>0</v>
      </c>
      <c r="G44" s="42">
        <f>SUM(G39:G43)</f>
        <v>0.77171999999999996</v>
      </c>
      <c r="H44" s="43">
        <f>G44+F44+E44+D44</f>
        <v>1.1546393975</v>
      </c>
      <c r="I44" s="37"/>
    </row>
    <row r="45" spans="1:10" s="7" customFormat="1" x14ac:dyDescent="0.2">
      <c r="A45" s="21"/>
      <c r="B45" s="74" t="s">
        <v>21</v>
      </c>
      <c r="D45" s="42">
        <f>D44+D35</f>
        <v>15.302968791250002</v>
      </c>
      <c r="E45" s="42">
        <f>E44+E35</f>
        <v>5.2336031062499995</v>
      </c>
      <c r="F45" s="42">
        <f>F44+F35</f>
        <v>89.125559999999993</v>
      </c>
      <c r="G45" s="42">
        <f>G44+G35</f>
        <v>0.77171999999999996</v>
      </c>
      <c r="H45" s="43">
        <f>G45+F45+E45+D45+0.001</f>
        <v>110.43485189750001</v>
      </c>
      <c r="I45" s="37"/>
    </row>
    <row r="46" spans="1:10" s="5" customFormat="1" ht="13.5" thickBot="1" x14ac:dyDescent="0.25">
      <c r="A46" s="22"/>
      <c r="B46" s="17"/>
      <c r="C46" s="16"/>
      <c r="D46" s="44"/>
      <c r="E46" s="44"/>
      <c r="F46" s="44"/>
      <c r="G46" s="44"/>
      <c r="H46" s="45"/>
      <c r="I46" s="37"/>
    </row>
    <row r="47" spans="1:10" s="5" customFormat="1" x14ac:dyDescent="0.2">
      <c r="A47" s="75" t="s">
        <v>36</v>
      </c>
      <c r="B47" s="14"/>
      <c r="D47" s="46"/>
      <c r="E47" s="46"/>
      <c r="F47" s="46"/>
      <c r="G47" s="46"/>
      <c r="H47" s="47"/>
      <c r="I47" s="37"/>
      <c r="J47" s="67"/>
    </row>
    <row r="48" spans="1:10" s="5" customFormat="1" x14ac:dyDescent="0.2">
      <c r="A48" s="20"/>
      <c r="B48" s="4"/>
      <c r="C48" s="1"/>
      <c r="D48" s="40"/>
      <c r="E48" s="40"/>
      <c r="F48" s="40"/>
      <c r="G48" s="40"/>
      <c r="H48" s="41"/>
      <c r="I48" s="37"/>
    </row>
    <row r="49" spans="1:10" s="8" customFormat="1" ht="51" customHeight="1" x14ac:dyDescent="0.2">
      <c r="A49" s="23">
        <v>10</v>
      </c>
      <c r="B49" s="79" t="s">
        <v>58</v>
      </c>
      <c r="C49" s="10" t="s">
        <v>67</v>
      </c>
      <c r="D49" s="48"/>
      <c r="E49" s="48"/>
      <c r="F49" s="48"/>
      <c r="G49" s="48">
        <f>(H45+G57)*2.62%</f>
        <v>3.0214325197145002</v>
      </c>
      <c r="H49" s="41">
        <f>G49+F49+E49+D49</f>
        <v>3.0214325197145002</v>
      </c>
      <c r="I49" s="37"/>
    </row>
    <row r="50" spans="1:10" s="8" customFormat="1" ht="33.75" customHeight="1" x14ac:dyDescent="0.2">
      <c r="A50" s="23">
        <v>11</v>
      </c>
      <c r="B50" s="79" t="s">
        <v>40</v>
      </c>
      <c r="C50" s="10" t="s">
        <v>37</v>
      </c>
      <c r="D50" s="48"/>
      <c r="E50" s="48"/>
      <c r="F50" s="48"/>
      <c r="G50" s="48">
        <f>H45*2.14%</f>
        <v>2.3633058306065005</v>
      </c>
      <c r="H50" s="41">
        <f>G50+F50+E50+D50</f>
        <v>2.3633058306065005</v>
      </c>
      <c r="I50" s="37"/>
    </row>
    <row r="51" spans="1:10" s="8" customFormat="1" x14ac:dyDescent="0.2">
      <c r="A51" s="23"/>
      <c r="B51" s="76"/>
      <c r="C51" s="62"/>
      <c r="D51" s="56"/>
      <c r="E51" s="48"/>
      <c r="F51" s="48"/>
      <c r="G51" s="48"/>
      <c r="H51" s="41"/>
      <c r="I51" s="37"/>
    </row>
    <row r="52" spans="1:10" s="7" customFormat="1" x14ac:dyDescent="0.2">
      <c r="A52" s="21"/>
      <c r="B52" s="74" t="s">
        <v>38</v>
      </c>
      <c r="D52" s="42"/>
      <c r="E52" s="42"/>
      <c r="F52" s="42"/>
      <c r="G52" s="42">
        <f>SUM(G49:G51)</f>
        <v>5.3847383503210011</v>
      </c>
      <c r="H52" s="43">
        <f>G52+F52+E52+D52</f>
        <v>5.3847383503210011</v>
      </c>
      <c r="I52" s="37"/>
    </row>
    <row r="53" spans="1:10" s="7" customFormat="1" x14ac:dyDescent="0.2">
      <c r="A53" s="21"/>
      <c r="B53" s="74" t="s">
        <v>39</v>
      </c>
      <c r="D53" s="42">
        <f>D52+D45</f>
        <v>15.302968791250002</v>
      </c>
      <c r="E53" s="42">
        <f>E52+E45</f>
        <v>5.2336031062499995</v>
      </c>
      <c r="F53" s="42">
        <f>F52+F45</f>
        <v>89.125559999999993</v>
      </c>
      <c r="G53" s="42">
        <f>G52+G45-0.001</f>
        <v>6.155458350321001</v>
      </c>
      <c r="H53" s="43">
        <f>H52+H45-0.001</f>
        <v>115.81859024782101</v>
      </c>
      <c r="I53" s="37"/>
    </row>
    <row r="54" spans="1:10" s="5" customFormat="1" ht="13.5" thickBot="1" x14ac:dyDescent="0.25">
      <c r="A54" s="22"/>
      <c r="B54" s="17"/>
      <c r="C54" s="16"/>
      <c r="D54" s="44"/>
      <c r="E54" s="44"/>
      <c r="F54" s="44"/>
      <c r="G54" s="44"/>
      <c r="H54" s="45"/>
      <c r="I54" s="37"/>
    </row>
    <row r="55" spans="1:10" s="5" customFormat="1" x14ac:dyDescent="0.2">
      <c r="A55" s="80" t="s">
        <v>22</v>
      </c>
      <c r="B55" s="14"/>
      <c r="D55" s="46"/>
      <c r="E55" s="46"/>
      <c r="F55" s="46"/>
      <c r="G55" s="46"/>
      <c r="H55" s="47"/>
      <c r="I55" s="37"/>
    </row>
    <row r="56" spans="1:10" s="5" customFormat="1" x14ac:dyDescent="0.2">
      <c r="A56" s="20"/>
      <c r="B56" s="4"/>
      <c r="C56" s="1"/>
      <c r="D56" s="40"/>
      <c r="E56" s="40"/>
      <c r="F56" s="40"/>
      <c r="G56" s="40"/>
      <c r="H56" s="41"/>
      <c r="I56" s="37"/>
      <c r="J56" s="64"/>
    </row>
    <row r="57" spans="1:10" s="5" customFormat="1" x14ac:dyDescent="0.2">
      <c r="A57" s="20">
        <v>12</v>
      </c>
      <c r="B57" s="4" t="s">
        <v>23</v>
      </c>
      <c r="C57" s="11" t="s">
        <v>24</v>
      </c>
      <c r="D57" s="40"/>
      <c r="E57" s="40"/>
      <c r="F57" s="40"/>
      <c r="G57" s="71">
        <v>4.8869999999999996</v>
      </c>
      <c r="H57" s="41">
        <f>G57+F57+E57+D57</f>
        <v>4.8869999999999996</v>
      </c>
      <c r="I57" s="37"/>
      <c r="J57" s="64"/>
    </row>
    <row r="58" spans="1:10" s="5" customFormat="1" x14ac:dyDescent="0.2">
      <c r="A58" s="20"/>
      <c r="B58" s="4"/>
      <c r="C58" s="1"/>
      <c r="D58" s="40"/>
      <c r="E58" s="40"/>
      <c r="F58" s="40"/>
      <c r="G58" s="40"/>
      <c r="H58" s="41"/>
      <c r="I58" s="37"/>
    </row>
    <row r="59" spans="1:10" s="7" customFormat="1" x14ac:dyDescent="0.2">
      <c r="A59" s="21"/>
      <c r="B59" s="74" t="s">
        <v>25</v>
      </c>
      <c r="D59" s="42"/>
      <c r="E59" s="42"/>
      <c r="F59" s="42"/>
      <c r="G59" s="42">
        <f>SUM(G57:G58)</f>
        <v>4.8869999999999996</v>
      </c>
      <c r="H59" s="43">
        <f>G59+F59+E59+D59</f>
        <v>4.8869999999999996</v>
      </c>
      <c r="I59" s="37"/>
      <c r="J59" s="37"/>
    </row>
    <row r="60" spans="1:10" s="7" customFormat="1" x14ac:dyDescent="0.2">
      <c r="A60" s="21"/>
      <c r="B60" s="74" t="s">
        <v>26</v>
      </c>
      <c r="D60" s="42">
        <f>D59+D53</f>
        <v>15.302968791250002</v>
      </c>
      <c r="E60" s="42">
        <f>E59+E53</f>
        <v>5.2336031062499995</v>
      </c>
      <c r="F60" s="42">
        <f>F59+F53</f>
        <v>89.125559999999993</v>
      </c>
      <c r="G60" s="42">
        <f>G59+G53</f>
        <v>11.042458350321001</v>
      </c>
      <c r="H60" s="43">
        <f>H59+H53</f>
        <v>120.70559024782101</v>
      </c>
      <c r="I60" s="37"/>
      <c r="J60" s="37"/>
    </row>
    <row r="61" spans="1:10" s="5" customFormat="1" x14ac:dyDescent="0.2">
      <c r="A61" s="83" t="s">
        <v>69</v>
      </c>
      <c r="B61" s="26"/>
      <c r="C61" s="27"/>
      <c r="D61" s="49"/>
      <c r="E61" s="49"/>
      <c r="F61" s="49"/>
      <c r="G61" s="49"/>
      <c r="H61" s="50"/>
      <c r="I61" s="37"/>
    </row>
    <row r="62" spans="1:10" s="5" customFormat="1" x14ac:dyDescent="0.2">
      <c r="A62" s="20">
        <v>13</v>
      </c>
      <c r="B62" s="4" t="s">
        <v>35</v>
      </c>
      <c r="C62" s="11" t="s">
        <v>31</v>
      </c>
      <c r="D62" s="40">
        <f>D60*3%</f>
        <v>0.45908906373750002</v>
      </c>
      <c r="E62" s="40">
        <f>E60*3%</f>
        <v>0.15700809318749998</v>
      </c>
      <c r="F62" s="40">
        <f>F60*3%</f>
        <v>2.6737667999999997</v>
      </c>
      <c r="G62" s="40">
        <f>G60*3%</f>
        <v>0.33127375050962998</v>
      </c>
      <c r="H62" s="41">
        <f>G62+F62+E62+D62</f>
        <v>3.62113770743463</v>
      </c>
      <c r="I62" s="37"/>
      <c r="J62" s="64"/>
    </row>
    <row r="63" spans="1:10" s="5" customFormat="1" x14ac:dyDescent="0.2">
      <c r="A63" s="20"/>
      <c r="B63" s="4"/>
      <c r="C63" s="1"/>
      <c r="D63" s="40"/>
      <c r="E63" s="40"/>
      <c r="F63" s="40"/>
      <c r="G63" s="40"/>
      <c r="H63" s="41"/>
      <c r="I63" s="37"/>
      <c r="J63" s="64"/>
    </row>
    <row r="64" spans="1:10" s="7" customFormat="1" x14ac:dyDescent="0.2">
      <c r="A64" s="21"/>
      <c r="B64" s="81" t="s">
        <v>27</v>
      </c>
      <c r="D64" s="42">
        <f>D62+D60</f>
        <v>15.762057854987502</v>
      </c>
      <c r="E64" s="42">
        <f>E62+E60</f>
        <v>5.3906111994374992</v>
      </c>
      <c r="F64" s="42">
        <f>F62+F60+0.001</f>
        <v>91.800326799999993</v>
      </c>
      <c r="G64" s="42">
        <f>G62+G60</f>
        <v>11.373732100830631</v>
      </c>
      <c r="H64" s="43">
        <f>H62+H60</f>
        <v>124.32672795525563</v>
      </c>
      <c r="I64" s="37"/>
    </row>
    <row r="65" spans="1:10" s="5" customFormat="1" x14ac:dyDescent="0.2">
      <c r="A65" s="20"/>
      <c r="B65" s="4"/>
      <c r="C65" s="1"/>
      <c r="D65" s="40"/>
      <c r="E65" s="40"/>
      <c r="F65" s="40"/>
      <c r="G65" s="40"/>
      <c r="H65" s="41"/>
      <c r="I65" s="37"/>
    </row>
    <row r="66" spans="1:10" s="5" customFormat="1" x14ac:dyDescent="0.2">
      <c r="A66" s="82" t="s">
        <v>68</v>
      </c>
      <c r="B66" s="4"/>
      <c r="C66" s="1"/>
      <c r="D66" s="40"/>
      <c r="E66" s="40"/>
      <c r="F66" s="40"/>
      <c r="G66" s="40"/>
      <c r="H66" s="41"/>
      <c r="I66" s="37"/>
      <c r="J66" s="64"/>
    </row>
    <row r="67" spans="1:10" s="5" customFormat="1" ht="13.5" thickBot="1" x14ac:dyDescent="0.25">
      <c r="A67" s="22"/>
      <c r="B67" s="17"/>
      <c r="C67" s="16"/>
      <c r="D67" s="44"/>
      <c r="E67" s="44"/>
      <c r="F67" s="44"/>
      <c r="G67" s="44"/>
      <c r="H67" s="45"/>
      <c r="I67" s="37"/>
    </row>
    <row r="68" spans="1:10" s="29" customFormat="1" ht="18.75" customHeight="1" thickBot="1" x14ac:dyDescent="0.25">
      <c r="A68" s="68"/>
      <c r="B68" s="28" t="s">
        <v>55</v>
      </c>
      <c r="D68" s="51">
        <f>D66+D64</f>
        <v>15.762057854987502</v>
      </c>
      <c r="E68" s="51">
        <f>E66+E64</f>
        <v>5.3906111994374992</v>
      </c>
      <c r="F68" s="51">
        <f>F66+F64</f>
        <v>91.800326799999993</v>
      </c>
      <c r="G68" s="51">
        <f>G66+G64</f>
        <v>11.373732100830631</v>
      </c>
      <c r="H68" s="63">
        <f>H66+H64</f>
        <v>124.32672795525563</v>
      </c>
      <c r="I68" s="37"/>
      <c r="J68" s="72">
        <f>G68-G57</f>
        <v>6.4867321008306318</v>
      </c>
    </row>
    <row r="69" spans="1:10" s="5" customFormat="1" x14ac:dyDescent="0.2">
      <c r="A69" s="6"/>
      <c r="B69" s="6"/>
    </row>
    <row r="70" spans="1:10" s="5" customFormat="1" ht="12.75" customHeight="1" x14ac:dyDescent="0.2">
      <c r="A70" s="6"/>
      <c r="B70" s="87" t="s">
        <v>32</v>
      </c>
      <c r="C70" s="88"/>
    </row>
    <row r="71" spans="1:10" s="5" customFormat="1" x14ac:dyDescent="0.2">
      <c r="A71" s="6"/>
      <c r="B71" s="88"/>
      <c r="C71" s="88"/>
      <c r="D71" s="5" t="s">
        <v>30</v>
      </c>
      <c r="G71" s="8" t="s">
        <v>33</v>
      </c>
    </row>
    <row r="72" spans="1:10" s="5" customFormat="1" x14ac:dyDescent="0.2">
      <c r="A72" s="6"/>
      <c r="B72" s="6"/>
    </row>
    <row r="73" spans="1:10" s="5" customFormat="1" x14ac:dyDescent="0.2">
      <c r="A73" s="6"/>
      <c r="B73" s="9"/>
    </row>
    <row r="74" spans="1:10" s="5" customFormat="1" x14ac:dyDescent="0.2">
      <c r="A74" s="6"/>
      <c r="B74" s="9" t="s">
        <v>28</v>
      </c>
      <c r="D74" s="5" t="s">
        <v>30</v>
      </c>
      <c r="G74" s="5" t="s">
        <v>34</v>
      </c>
    </row>
    <row r="75" spans="1:10" s="5" customFormat="1" x14ac:dyDescent="0.2">
      <c r="A75" s="24"/>
      <c r="B75" s="9"/>
    </row>
    <row r="76" spans="1:10" s="5" customFormat="1" x14ac:dyDescent="0.2">
      <c r="A76" s="24"/>
      <c r="B76" s="9" t="s">
        <v>29</v>
      </c>
      <c r="D76" s="5" t="s">
        <v>30</v>
      </c>
    </row>
    <row r="77" spans="1:10" s="5" customFormat="1" x14ac:dyDescent="0.2">
      <c r="A77" s="24"/>
      <c r="B77" s="6"/>
    </row>
    <row r="78" spans="1:10" s="5" customFormat="1" x14ac:dyDescent="0.2">
      <c r="A78" s="24"/>
      <c r="B78" s="6"/>
    </row>
    <row r="79" spans="1:10" s="5" customFormat="1" x14ac:dyDescent="0.2">
      <c r="A79" s="24"/>
      <c r="B79" s="6"/>
    </row>
    <row r="80" spans="1:10" s="5" customFormat="1" x14ac:dyDescent="0.2">
      <c r="A80" s="24"/>
      <c r="B80" s="6"/>
    </row>
    <row r="81" spans="1:5" s="5" customFormat="1" x14ac:dyDescent="0.2">
      <c r="A81" s="24"/>
      <c r="B81" s="6"/>
      <c r="E81" s="69"/>
    </row>
    <row r="82" spans="1:5" s="5" customFormat="1" x14ac:dyDescent="0.2">
      <c r="A82" s="24"/>
      <c r="B82" s="6"/>
      <c r="E82" s="69"/>
    </row>
    <row r="83" spans="1:5" s="5" customFormat="1" x14ac:dyDescent="0.2">
      <c r="A83" s="24"/>
      <c r="B83" s="6"/>
      <c r="E83" s="69"/>
    </row>
    <row r="84" spans="1:5" s="5" customFormat="1" x14ac:dyDescent="0.2">
      <c r="A84" s="24"/>
      <c r="B84" s="6"/>
      <c r="E84" s="70"/>
    </row>
    <row r="85" spans="1:5" s="5" customFormat="1" x14ac:dyDescent="0.2">
      <c r="A85" s="24"/>
      <c r="B85" s="6"/>
      <c r="E85" s="70"/>
    </row>
    <row r="86" spans="1:5" s="5" customFormat="1" x14ac:dyDescent="0.2">
      <c r="A86" s="24"/>
      <c r="B86" s="6"/>
      <c r="E86" s="70"/>
    </row>
    <row r="87" spans="1:5" s="5" customFormat="1" x14ac:dyDescent="0.2">
      <c r="A87" s="24"/>
      <c r="B87" s="6"/>
      <c r="E87" s="70"/>
    </row>
    <row r="88" spans="1:5" s="5" customFormat="1" x14ac:dyDescent="0.2">
      <c r="A88" s="24"/>
      <c r="B88" s="6"/>
      <c r="E88" s="69"/>
    </row>
    <row r="89" spans="1:5" s="5" customFormat="1" x14ac:dyDescent="0.2">
      <c r="A89" s="24"/>
      <c r="B89" s="6"/>
    </row>
    <row r="90" spans="1:5" s="5" customFormat="1" x14ac:dyDescent="0.2">
      <c r="A90" s="24"/>
      <c r="B90" s="6"/>
    </row>
    <row r="91" spans="1:5" s="5" customFormat="1" x14ac:dyDescent="0.2">
      <c r="A91" s="24"/>
      <c r="B91" s="6"/>
    </row>
    <row r="92" spans="1:5" s="5" customFormat="1" x14ac:dyDescent="0.2">
      <c r="A92" s="24"/>
      <c r="B92" s="6"/>
    </row>
    <row r="93" spans="1:5" s="5" customFormat="1" x14ac:dyDescent="0.2">
      <c r="A93" s="24"/>
      <c r="B93" s="6"/>
    </row>
    <row r="94" spans="1:5" s="5" customFormat="1" x14ac:dyDescent="0.2">
      <c r="A94" s="24"/>
      <c r="B94" s="6"/>
    </row>
    <row r="95" spans="1:5" s="5" customFormat="1" x14ac:dyDescent="0.2">
      <c r="A95" s="24"/>
      <c r="B95" s="6"/>
    </row>
    <row r="96" spans="1:5" s="5" customFormat="1" x14ac:dyDescent="0.2">
      <c r="A96" s="24"/>
      <c r="B96" s="6"/>
    </row>
    <row r="97" spans="1:2" s="5" customFormat="1" x14ac:dyDescent="0.2">
      <c r="A97" s="24"/>
      <c r="B97" s="6"/>
    </row>
    <row r="98" spans="1:2" s="5" customFormat="1" x14ac:dyDescent="0.2">
      <c r="A98" s="24"/>
      <c r="B98" s="6"/>
    </row>
    <row r="99" spans="1:2" s="5" customFormat="1" x14ac:dyDescent="0.2">
      <c r="A99" s="24"/>
      <c r="B99" s="6"/>
    </row>
    <row r="100" spans="1:2" s="5" customFormat="1" x14ac:dyDescent="0.2">
      <c r="A100" s="24"/>
      <c r="B100" s="6"/>
    </row>
    <row r="101" spans="1:2" s="5" customFormat="1" x14ac:dyDescent="0.2">
      <c r="A101" s="24"/>
      <c r="B101" s="6"/>
    </row>
    <row r="102" spans="1:2" s="5" customFormat="1" x14ac:dyDescent="0.2">
      <c r="A102" s="24"/>
      <c r="B102" s="6"/>
    </row>
    <row r="103" spans="1:2" s="5" customFormat="1" x14ac:dyDescent="0.2">
      <c r="A103" s="24"/>
      <c r="B103" s="6"/>
    </row>
    <row r="104" spans="1:2" s="5" customFormat="1" x14ac:dyDescent="0.2">
      <c r="A104" s="24"/>
      <c r="B104" s="6"/>
    </row>
    <row r="105" spans="1:2" s="5" customFormat="1" x14ac:dyDescent="0.2">
      <c r="A105" s="24"/>
      <c r="B105" s="6"/>
    </row>
    <row r="106" spans="1:2" s="5" customFormat="1" x14ac:dyDescent="0.2">
      <c r="A106" s="24"/>
      <c r="B106" s="6"/>
    </row>
    <row r="107" spans="1:2" s="5" customFormat="1" x14ac:dyDescent="0.2">
      <c r="A107" s="24"/>
      <c r="B107" s="6"/>
    </row>
    <row r="108" spans="1:2" x14ac:dyDescent="0.2">
      <c r="A108" s="2"/>
      <c r="B108" s="3"/>
    </row>
    <row r="109" spans="1:2" x14ac:dyDescent="0.2">
      <c r="A109" s="2"/>
      <c r="B109" s="3"/>
    </row>
    <row r="110" spans="1:2" x14ac:dyDescent="0.2">
      <c r="A110" s="2"/>
      <c r="B110" s="3"/>
    </row>
    <row r="111" spans="1:2" x14ac:dyDescent="0.2">
      <c r="A111" s="2"/>
      <c r="B111" s="3"/>
    </row>
    <row r="112" spans="1:2" x14ac:dyDescent="0.2">
      <c r="A112" s="2"/>
      <c r="B112" s="3"/>
    </row>
    <row r="113" spans="1:2" x14ac:dyDescent="0.2">
      <c r="A113" s="2"/>
      <c r="B113" s="3"/>
    </row>
    <row r="114" spans="1:2" x14ac:dyDescent="0.2">
      <c r="A114" s="2"/>
      <c r="B114" s="3"/>
    </row>
    <row r="115" spans="1:2" x14ac:dyDescent="0.2">
      <c r="A115" s="2"/>
      <c r="B115" s="3"/>
    </row>
    <row r="116" spans="1:2" x14ac:dyDescent="0.2">
      <c r="A116" s="2"/>
      <c r="B116" s="3"/>
    </row>
    <row r="117" spans="1:2" x14ac:dyDescent="0.2">
      <c r="A117" s="2"/>
      <c r="B117" s="3"/>
    </row>
    <row r="118" spans="1:2" x14ac:dyDescent="0.2">
      <c r="A118" s="2"/>
      <c r="B118" s="3"/>
    </row>
    <row r="119" spans="1:2" x14ac:dyDescent="0.2">
      <c r="A119" s="2"/>
      <c r="B119" s="3"/>
    </row>
    <row r="120" spans="1:2" x14ac:dyDescent="0.2">
      <c r="A120" s="2"/>
      <c r="B120" s="3"/>
    </row>
    <row r="121" spans="1:2" x14ac:dyDescent="0.2">
      <c r="A121" s="2"/>
      <c r="B121" s="3"/>
    </row>
    <row r="122" spans="1:2" x14ac:dyDescent="0.2">
      <c r="A122" s="2"/>
      <c r="B122" s="3"/>
    </row>
    <row r="123" spans="1:2" x14ac:dyDescent="0.2">
      <c r="A123" s="2"/>
      <c r="B123" s="3"/>
    </row>
    <row r="124" spans="1:2" x14ac:dyDescent="0.2">
      <c r="A124" s="2"/>
      <c r="B124" s="3"/>
    </row>
    <row r="125" spans="1:2" x14ac:dyDescent="0.2">
      <c r="A125" s="2"/>
      <c r="B125" s="3"/>
    </row>
    <row r="126" spans="1:2" x14ac:dyDescent="0.2">
      <c r="A126" s="2"/>
      <c r="B126" s="3"/>
    </row>
    <row r="127" spans="1:2" x14ac:dyDescent="0.2">
      <c r="A127" s="2"/>
      <c r="B127" s="3"/>
    </row>
    <row r="128" spans="1:2" x14ac:dyDescent="0.2">
      <c r="A128" s="2"/>
      <c r="B128" s="3"/>
    </row>
    <row r="129" spans="1:2" x14ac:dyDescent="0.2">
      <c r="A129" s="2"/>
      <c r="B129" s="3"/>
    </row>
    <row r="130" spans="1:2" x14ac:dyDescent="0.2">
      <c r="A130" s="2"/>
      <c r="B130" s="3"/>
    </row>
    <row r="131" spans="1:2" x14ac:dyDescent="0.2">
      <c r="A131" s="2"/>
      <c r="B131" s="3"/>
    </row>
    <row r="132" spans="1:2" x14ac:dyDescent="0.2">
      <c r="A132" s="2"/>
      <c r="B132" s="3"/>
    </row>
    <row r="133" spans="1:2" x14ac:dyDescent="0.2">
      <c r="A133" s="2"/>
      <c r="B133" s="3"/>
    </row>
    <row r="134" spans="1:2" x14ac:dyDescent="0.2">
      <c r="A134" s="2"/>
      <c r="B134" s="3"/>
    </row>
    <row r="135" spans="1:2" x14ac:dyDescent="0.2">
      <c r="A135" s="2"/>
      <c r="B135" s="3"/>
    </row>
    <row r="136" spans="1:2" x14ac:dyDescent="0.2">
      <c r="A136" s="2"/>
      <c r="B136" s="3"/>
    </row>
    <row r="137" spans="1:2" x14ac:dyDescent="0.2">
      <c r="A137" s="2"/>
      <c r="B137" s="3"/>
    </row>
    <row r="138" spans="1:2" x14ac:dyDescent="0.2">
      <c r="A138" s="2"/>
      <c r="B138" s="3"/>
    </row>
    <row r="139" spans="1:2" x14ac:dyDescent="0.2">
      <c r="A139" s="2"/>
      <c r="B139" s="3"/>
    </row>
    <row r="140" spans="1:2" x14ac:dyDescent="0.2">
      <c r="A140" s="2"/>
      <c r="B140" s="3"/>
    </row>
    <row r="141" spans="1:2" x14ac:dyDescent="0.2">
      <c r="A141" s="2"/>
      <c r="B141" s="3"/>
    </row>
    <row r="142" spans="1:2" x14ac:dyDescent="0.2">
      <c r="A142" s="2"/>
      <c r="B142" s="3"/>
    </row>
    <row r="143" spans="1:2" x14ac:dyDescent="0.2">
      <c r="A143" s="2"/>
      <c r="B143" s="3"/>
    </row>
    <row r="144" spans="1:2" x14ac:dyDescent="0.2">
      <c r="A144" s="2"/>
      <c r="B144" s="3"/>
    </row>
    <row r="145" spans="1:2" x14ac:dyDescent="0.2">
      <c r="A145" s="2"/>
      <c r="B145" s="3"/>
    </row>
    <row r="146" spans="1:2" x14ac:dyDescent="0.2">
      <c r="A146" s="2"/>
      <c r="B146" s="3"/>
    </row>
    <row r="147" spans="1:2" x14ac:dyDescent="0.2">
      <c r="A147" s="2"/>
      <c r="B147" s="3"/>
    </row>
    <row r="148" spans="1:2" x14ac:dyDescent="0.2">
      <c r="A148" s="2"/>
      <c r="B148" s="3"/>
    </row>
    <row r="149" spans="1:2" x14ac:dyDescent="0.2">
      <c r="A149" s="2"/>
      <c r="B149" s="3"/>
    </row>
    <row r="150" spans="1:2" x14ac:dyDescent="0.2">
      <c r="A150" s="2"/>
      <c r="B150" s="3"/>
    </row>
    <row r="151" spans="1:2" x14ac:dyDescent="0.2">
      <c r="A151" s="2"/>
      <c r="B151" s="3"/>
    </row>
    <row r="152" spans="1:2" x14ac:dyDescent="0.2">
      <c r="A152" s="2"/>
      <c r="B152" s="3"/>
    </row>
    <row r="153" spans="1:2" x14ac:dyDescent="0.2">
      <c r="A153" s="2"/>
      <c r="B153" s="3"/>
    </row>
    <row r="154" spans="1:2" x14ac:dyDescent="0.2">
      <c r="A154" s="2"/>
      <c r="B154" s="3"/>
    </row>
    <row r="155" spans="1:2" x14ac:dyDescent="0.2">
      <c r="A155" s="2"/>
      <c r="B155" s="3"/>
    </row>
    <row r="156" spans="1:2" x14ac:dyDescent="0.2">
      <c r="A156" s="2"/>
      <c r="B156" s="3"/>
    </row>
    <row r="157" spans="1:2" x14ac:dyDescent="0.2">
      <c r="A157" s="2"/>
      <c r="B157" s="3"/>
    </row>
    <row r="158" spans="1:2" x14ac:dyDescent="0.2">
      <c r="A158" s="2"/>
      <c r="B158" s="3"/>
    </row>
    <row r="159" spans="1:2" x14ac:dyDescent="0.2">
      <c r="A159" s="2"/>
      <c r="B159" s="3"/>
    </row>
    <row r="160" spans="1:2" x14ac:dyDescent="0.2">
      <c r="A160" s="2"/>
      <c r="B160" s="3"/>
    </row>
    <row r="161" spans="1:2" x14ac:dyDescent="0.2">
      <c r="A161" s="2"/>
      <c r="B161" s="3"/>
    </row>
    <row r="162" spans="1:2" x14ac:dyDescent="0.2">
      <c r="A162" s="2"/>
      <c r="B162" s="3"/>
    </row>
    <row r="163" spans="1:2" x14ac:dyDescent="0.2">
      <c r="A163" s="2"/>
      <c r="B163" s="3"/>
    </row>
    <row r="164" spans="1:2" x14ac:dyDescent="0.2">
      <c r="A164" s="2"/>
      <c r="B164" s="3"/>
    </row>
    <row r="165" spans="1:2" x14ac:dyDescent="0.2">
      <c r="A165" s="2"/>
      <c r="B165" s="3"/>
    </row>
    <row r="166" spans="1:2" x14ac:dyDescent="0.2">
      <c r="A166" s="2"/>
      <c r="B166" s="3"/>
    </row>
    <row r="167" spans="1:2" x14ac:dyDescent="0.2">
      <c r="A167" s="2"/>
      <c r="B167" s="3"/>
    </row>
    <row r="168" spans="1:2" x14ac:dyDescent="0.2">
      <c r="A168" s="2"/>
      <c r="B168" s="3"/>
    </row>
    <row r="169" spans="1:2" x14ac:dyDescent="0.2">
      <c r="A169" s="2"/>
      <c r="B169" s="3"/>
    </row>
    <row r="170" spans="1:2" x14ac:dyDescent="0.2">
      <c r="A170" s="2"/>
      <c r="B170" s="3"/>
    </row>
    <row r="171" spans="1:2" x14ac:dyDescent="0.2">
      <c r="A171" s="2"/>
      <c r="B171" s="3"/>
    </row>
    <row r="172" spans="1:2" x14ac:dyDescent="0.2">
      <c r="A172" s="2"/>
      <c r="B172" s="3"/>
    </row>
    <row r="173" spans="1:2" x14ac:dyDescent="0.2">
      <c r="A173" s="2"/>
      <c r="B173" s="3"/>
    </row>
    <row r="174" spans="1:2" x14ac:dyDescent="0.2">
      <c r="A174" s="2"/>
      <c r="B174" s="3"/>
    </row>
    <row r="175" spans="1:2" x14ac:dyDescent="0.2">
      <c r="A175" s="2"/>
      <c r="B175" s="3"/>
    </row>
    <row r="176" spans="1:2" x14ac:dyDescent="0.2">
      <c r="A176" s="2"/>
      <c r="B176" s="3"/>
    </row>
    <row r="177" spans="1:2" x14ac:dyDescent="0.2">
      <c r="A177" s="2"/>
      <c r="B177" s="3"/>
    </row>
    <row r="178" spans="1:2" x14ac:dyDescent="0.2">
      <c r="A178" s="2"/>
      <c r="B178" s="3"/>
    </row>
    <row r="179" spans="1:2" x14ac:dyDescent="0.2">
      <c r="A179" s="2"/>
      <c r="B179" s="3"/>
    </row>
    <row r="180" spans="1:2" x14ac:dyDescent="0.2">
      <c r="A180" s="2"/>
      <c r="B180" s="3"/>
    </row>
    <row r="181" spans="1:2" x14ac:dyDescent="0.2">
      <c r="A181" s="2"/>
      <c r="B181" s="3"/>
    </row>
    <row r="182" spans="1:2" x14ac:dyDescent="0.2">
      <c r="A182" s="2"/>
      <c r="B182" s="3"/>
    </row>
    <row r="183" spans="1:2" x14ac:dyDescent="0.2">
      <c r="A183" s="2"/>
      <c r="B183" s="3"/>
    </row>
    <row r="184" spans="1:2" x14ac:dyDescent="0.2">
      <c r="A184" s="2"/>
      <c r="B184" s="3"/>
    </row>
    <row r="185" spans="1:2" x14ac:dyDescent="0.2">
      <c r="A185" s="2"/>
      <c r="B185" s="3"/>
    </row>
    <row r="186" spans="1:2" x14ac:dyDescent="0.2">
      <c r="A186" s="2"/>
      <c r="B186" s="3"/>
    </row>
    <row r="187" spans="1:2" x14ac:dyDescent="0.2">
      <c r="A187" s="2"/>
      <c r="B187" s="3"/>
    </row>
    <row r="188" spans="1:2" x14ac:dyDescent="0.2">
      <c r="A188" s="2"/>
      <c r="B188" s="3"/>
    </row>
    <row r="189" spans="1:2" x14ac:dyDescent="0.2">
      <c r="A189" s="2"/>
      <c r="B189" s="3"/>
    </row>
    <row r="190" spans="1:2" x14ac:dyDescent="0.2">
      <c r="A190" s="2"/>
      <c r="B190" s="3"/>
    </row>
    <row r="191" spans="1:2" x14ac:dyDescent="0.2">
      <c r="A191" s="2"/>
      <c r="B191" s="3"/>
    </row>
    <row r="192" spans="1:2" x14ac:dyDescent="0.2">
      <c r="A192" s="2"/>
      <c r="B192" s="3"/>
    </row>
    <row r="193" spans="1:2" x14ac:dyDescent="0.2">
      <c r="A193" s="2"/>
      <c r="B193" s="3"/>
    </row>
    <row r="194" spans="1:2" x14ac:dyDescent="0.2">
      <c r="B194" s="3"/>
    </row>
    <row r="195" spans="1:2" x14ac:dyDescent="0.2">
      <c r="B195" s="3"/>
    </row>
    <row r="196" spans="1:2" x14ac:dyDescent="0.2">
      <c r="B196" s="3"/>
    </row>
    <row r="197" spans="1:2" x14ac:dyDescent="0.2">
      <c r="B197" s="3"/>
    </row>
    <row r="198" spans="1:2" x14ac:dyDescent="0.2">
      <c r="B198" s="3"/>
    </row>
    <row r="199" spans="1:2" x14ac:dyDescent="0.2">
      <c r="B199" s="3"/>
    </row>
    <row r="200" spans="1:2" x14ac:dyDescent="0.2">
      <c r="B200" s="3"/>
    </row>
    <row r="201" spans="1:2" x14ac:dyDescent="0.2">
      <c r="B201" s="3"/>
    </row>
    <row r="202" spans="1:2" x14ac:dyDescent="0.2">
      <c r="B202" s="3"/>
    </row>
    <row r="203" spans="1:2" x14ac:dyDescent="0.2">
      <c r="B203" s="3"/>
    </row>
    <row r="204" spans="1:2" x14ac:dyDescent="0.2">
      <c r="B204" s="3"/>
    </row>
    <row r="205" spans="1:2" x14ac:dyDescent="0.2">
      <c r="B205" s="3"/>
    </row>
    <row r="206" spans="1:2" x14ac:dyDescent="0.2">
      <c r="B206" s="3"/>
    </row>
    <row r="207" spans="1:2" x14ac:dyDescent="0.2">
      <c r="B207" s="3"/>
    </row>
    <row r="208" spans="1:2" x14ac:dyDescent="0.2">
      <c r="B208" s="3"/>
    </row>
    <row r="209" spans="2:2" x14ac:dyDescent="0.2">
      <c r="B209" s="3"/>
    </row>
    <row r="210" spans="2:2" x14ac:dyDescent="0.2">
      <c r="B210" s="3"/>
    </row>
    <row r="211" spans="2:2" x14ac:dyDescent="0.2">
      <c r="B211" s="3"/>
    </row>
    <row r="212" spans="2:2" x14ac:dyDescent="0.2">
      <c r="B212" s="3"/>
    </row>
    <row r="213" spans="2:2" x14ac:dyDescent="0.2">
      <c r="B213" s="3"/>
    </row>
    <row r="214" spans="2:2" x14ac:dyDescent="0.2">
      <c r="B214" s="3"/>
    </row>
    <row r="215" spans="2:2" x14ac:dyDescent="0.2">
      <c r="B215" s="3"/>
    </row>
    <row r="216" spans="2:2" x14ac:dyDescent="0.2">
      <c r="B216" s="3"/>
    </row>
    <row r="217" spans="2:2" x14ac:dyDescent="0.2">
      <c r="B217" s="3"/>
    </row>
    <row r="218" spans="2:2" x14ac:dyDescent="0.2">
      <c r="B218" s="3"/>
    </row>
    <row r="219" spans="2:2" x14ac:dyDescent="0.2">
      <c r="B219" s="3"/>
    </row>
    <row r="220" spans="2:2" x14ac:dyDescent="0.2">
      <c r="B220" s="3"/>
    </row>
    <row r="221" spans="2:2" x14ac:dyDescent="0.2">
      <c r="B221" s="3"/>
    </row>
    <row r="222" spans="2:2" x14ac:dyDescent="0.2">
      <c r="B222" s="3"/>
    </row>
    <row r="223" spans="2:2" x14ac:dyDescent="0.2">
      <c r="B223" s="3"/>
    </row>
    <row r="224" spans="2:2" x14ac:dyDescent="0.2">
      <c r="B224" s="3"/>
    </row>
    <row r="225" spans="2:2" x14ac:dyDescent="0.2">
      <c r="B225" s="3"/>
    </row>
    <row r="226" spans="2:2" x14ac:dyDescent="0.2">
      <c r="B226" s="3"/>
    </row>
    <row r="227" spans="2:2" x14ac:dyDescent="0.2">
      <c r="B227" s="3"/>
    </row>
    <row r="228" spans="2:2" x14ac:dyDescent="0.2">
      <c r="B228" s="3"/>
    </row>
    <row r="229" spans="2:2" x14ac:dyDescent="0.2">
      <c r="B229" s="3"/>
    </row>
    <row r="230" spans="2:2" x14ac:dyDescent="0.2">
      <c r="B230" s="3"/>
    </row>
    <row r="231" spans="2:2" x14ac:dyDescent="0.2">
      <c r="B231" s="3"/>
    </row>
    <row r="232" spans="2:2" x14ac:dyDescent="0.2">
      <c r="B232" s="3"/>
    </row>
    <row r="233" spans="2:2" x14ac:dyDescent="0.2">
      <c r="B233" s="3"/>
    </row>
    <row r="234" spans="2:2" x14ac:dyDescent="0.2">
      <c r="B234" s="3"/>
    </row>
    <row r="235" spans="2:2" x14ac:dyDescent="0.2">
      <c r="B235" s="3"/>
    </row>
    <row r="236" spans="2:2" x14ac:dyDescent="0.2">
      <c r="B236" s="3"/>
    </row>
    <row r="237" spans="2:2" x14ac:dyDescent="0.2">
      <c r="B237" s="3"/>
    </row>
    <row r="238" spans="2:2" x14ac:dyDescent="0.2">
      <c r="B238" s="3"/>
    </row>
    <row r="239" spans="2:2" x14ac:dyDescent="0.2">
      <c r="B239" s="3"/>
    </row>
    <row r="240" spans="2:2" x14ac:dyDescent="0.2">
      <c r="B240" s="3"/>
    </row>
    <row r="241" spans="2:2" x14ac:dyDescent="0.2">
      <c r="B241" s="3"/>
    </row>
    <row r="242" spans="2:2" x14ac:dyDescent="0.2">
      <c r="B242" s="3"/>
    </row>
    <row r="243" spans="2:2" x14ac:dyDescent="0.2">
      <c r="B243" s="3"/>
    </row>
    <row r="244" spans="2:2" x14ac:dyDescent="0.2">
      <c r="B244" s="3"/>
    </row>
    <row r="245" spans="2:2" x14ac:dyDescent="0.2">
      <c r="B245" s="3"/>
    </row>
    <row r="246" spans="2:2" x14ac:dyDescent="0.2">
      <c r="B246" s="3"/>
    </row>
    <row r="247" spans="2:2" x14ac:dyDescent="0.2">
      <c r="B247" s="3"/>
    </row>
    <row r="248" spans="2:2" x14ac:dyDescent="0.2">
      <c r="B248" s="3"/>
    </row>
    <row r="249" spans="2:2" x14ac:dyDescent="0.2">
      <c r="B249" s="3"/>
    </row>
    <row r="250" spans="2:2" x14ac:dyDescent="0.2">
      <c r="B250" s="3"/>
    </row>
    <row r="251" spans="2:2" x14ac:dyDescent="0.2">
      <c r="B251" s="3"/>
    </row>
    <row r="252" spans="2:2" x14ac:dyDescent="0.2">
      <c r="B252" s="3"/>
    </row>
    <row r="253" spans="2:2" x14ac:dyDescent="0.2">
      <c r="B253" s="3"/>
    </row>
    <row r="254" spans="2:2" x14ac:dyDescent="0.2">
      <c r="B254" s="3"/>
    </row>
    <row r="255" spans="2:2" x14ac:dyDescent="0.2">
      <c r="B255" s="3"/>
    </row>
    <row r="256" spans="2:2" x14ac:dyDescent="0.2">
      <c r="B256" s="3"/>
    </row>
    <row r="257" spans="2:2" x14ac:dyDescent="0.2">
      <c r="B257" s="3"/>
    </row>
    <row r="258" spans="2:2" x14ac:dyDescent="0.2">
      <c r="B258" s="3"/>
    </row>
    <row r="259" spans="2:2" x14ac:dyDescent="0.2">
      <c r="B259" s="3"/>
    </row>
    <row r="260" spans="2:2" x14ac:dyDescent="0.2">
      <c r="B260" s="3"/>
    </row>
    <row r="261" spans="2:2" x14ac:dyDescent="0.2">
      <c r="B261" s="3"/>
    </row>
    <row r="262" spans="2:2" x14ac:dyDescent="0.2">
      <c r="B262" s="3"/>
    </row>
    <row r="263" spans="2:2" x14ac:dyDescent="0.2">
      <c r="B263" s="3"/>
    </row>
    <row r="264" spans="2:2" x14ac:dyDescent="0.2">
      <c r="B264" s="3"/>
    </row>
    <row r="265" spans="2:2" x14ac:dyDescent="0.2">
      <c r="B265" s="3"/>
    </row>
    <row r="266" spans="2:2" x14ac:dyDescent="0.2">
      <c r="B266" s="3"/>
    </row>
    <row r="267" spans="2:2" x14ac:dyDescent="0.2">
      <c r="B267" s="3"/>
    </row>
    <row r="268" spans="2:2" x14ac:dyDescent="0.2">
      <c r="B268" s="3"/>
    </row>
    <row r="269" spans="2:2" x14ac:dyDescent="0.2">
      <c r="B269" s="3"/>
    </row>
    <row r="270" spans="2:2" x14ac:dyDescent="0.2">
      <c r="B270" s="3"/>
    </row>
    <row r="271" spans="2:2" x14ac:dyDescent="0.2">
      <c r="B271" s="3"/>
    </row>
    <row r="272" spans="2:2" x14ac:dyDescent="0.2">
      <c r="B272" s="3"/>
    </row>
    <row r="273" spans="2:2" x14ac:dyDescent="0.2">
      <c r="B273" s="3"/>
    </row>
    <row r="274" spans="2:2" x14ac:dyDescent="0.2">
      <c r="B274" s="3"/>
    </row>
    <row r="275" spans="2:2" x14ac:dyDescent="0.2">
      <c r="B275" s="3"/>
    </row>
    <row r="276" spans="2:2" x14ac:dyDescent="0.2">
      <c r="B276" s="3"/>
    </row>
    <row r="277" spans="2:2" x14ac:dyDescent="0.2">
      <c r="B277" s="3"/>
    </row>
    <row r="278" spans="2:2" x14ac:dyDescent="0.2">
      <c r="B278" s="3"/>
    </row>
    <row r="279" spans="2:2" x14ac:dyDescent="0.2">
      <c r="B279" s="3"/>
    </row>
    <row r="280" spans="2:2" x14ac:dyDescent="0.2">
      <c r="B280" s="3"/>
    </row>
    <row r="281" spans="2:2" x14ac:dyDescent="0.2">
      <c r="B281" s="3"/>
    </row>
    <row r="282" spans="2:2" x14ac:dyDescent="0.2">
      <c r="B282" s="3"/>
    </row>
    <row r="283" spans="2:2" x14ac:dyDescent="0.2">
      <c r="B283" s="3"/>
    </row>
    <row r="284" spans="2:2" x14ac:dyDescent="0.2">
      <c r="B284" s="3"/>
    </row>
    <row r="285" spans="2:2" x14ac:dyDescent="0.2">
      <c r="B285" s="3"/>
    </row>
    <row r="286" spans="2:2" x14ac:dyDescent="0.2">
      <c r="B286" s="3"/>
    </row>
    <row r="287" spans="2:2" x14ac:dyDescent="0.2">
      <c r="B287" s="3"/>
    </row>
    <row r="288" spans="2:2" x14ac:dyDescent="0.2">
      <c r="B288" s="3"/>
    </row>
    <row r="289" spans="2:2" x14ac:dyDescent="0.2">
      <c r="B289" s="3"/>
    </row>
    <row r="290" spans="2:2" x14ac:dyDescent="0.2">
      <c r="B290" s="3"/>
    </row>
    <row r="291" spans="2:2" x14ac:dyDescent="0.2">
      <c r="B291" s="3"/>
    </row>
    <row r="292" spans="2:2" x14ac:dyDescent="0.2">
      <c r="B292" s="3"/>
    </row>
    <row r="293" spans="2:2" x14ac:dyDescent="0.2">
      <c r="B293" s="3"/>
    </row>
    <row r="294" spans="2:2" x14ac:dyDescent="0.2">
      <c r="B294" s="3"/>
    </row>
    <row r="295" spans="2:2" x14ac:dyDescent="0.2">
      <c r="B295" s="3"/>
    </row>
    <row r="296" spans="2:2" x14ac:dyDescent="0.2">
      <c r="B296" s="3"/>
    </row>
    <row r="297" spans="2:2" x14ac:dyDescent="0.2">
      <c r="B297" s="3"/>
    </row>
    <row r="298" spans="2:2" x14ac:dyDescent="0.2">
      <c r="B298" s="3"/>
    </row>
    <row r="299" spans="2:2" x14ac:dyDescent="0.2">
      <c r="B299" s="3"/>
    </row>
    <row r="300" spans="2:2" x14ac:dyDescent="0.2">
      <c r="B300" s="3"/>
    </row>
    <row r="301" spans="2:2" x14ac:dyDescent="0.2">
      <c r="B301" s="3"/>
    </row>
    <row r="302" spans="2:2" x14ac:dyDescent="0.2">
      <c r="B302" s="3"/>
    </row>
    <row r="303" spans="2:2" x14ac:dyDescent="0.2">
      <c r="B303" s="3"/>
    </row>
    <row r="304" spans="2:2" x14ac:dyDescent="0.2">
      <c r="B304" s="3"/>
    </row>
    <row r="305" spans="2:2" x14ac:dyDescent="0.2">
      <c r="B305" s="3"/>
    </row>
    <row r="306" spans="2:2" x14ac:dyDescent="0.2">
      <c r="B306" s="3"/>
    </row>
    <row r="307" spans="2:2" x14ac:dyDescent="0.2">
      <c r="B307" s="3"/>
    </row>
    <row r="308" spans="2:2" x14ac:dyDescent="0.2">
      <c r="B308" s="3"/>
    </row>
    <row r="309" spans="2:2" x14ac:dyDescent="0.2">
      <c r="B309" s="3"/>
    </row>
    <row r="310" spans="2:2" x14ac:dyDescent="0.2">
      <c r="B310" s="3"/>
    </row>
    <row r="311" spans="2:2" x14ac:dyDescent="0.2">
      <c r="B311" s="3"/>
    </row>
    <row r="312" spans="2:2" x14ac:dyDescent="0.2">
      <c r="B312" s="3"/>
    </row>
    <row r="313" spans="2:2" x14ac:dyDescent="0.2">
      <c r="B313" s="3"/>
    </row>
    <row r="314" spans="2:2" x14ac:dyDescent="0.2">
      <c r="B314" s="3"/>
    </row>
    <row r="315" spans="2:2" x14ac:dyDescent="0.2">
      <c r="B315" s="3"/>
    </row>
    <row r="316" spans="2:2" x14ac:dyDescent="0.2">
      <c r="B316" s="3"/>
    </row>
    <row r="317" spans="2:2" x14ac:dyDescent="0.2">
      <c r="B317" s="3"/>
    </row>
    <row r="318" spans="2:2" x14ac:dyDescent="0.2">
      <c r="B318" s="3"/>
    </row>
    <row r="319" spans="2:2" x14ac:dyDescent="0.2">
      <c r="B319" s="3"/>
    </row>
    <row r="320" spans="2:2" x14ac:dyDescent="0.2">
      <c r="B320" s="3"/>
    </row>
    <row r="321" spans="2:2" x14ac:dyDescent="0.2">
      <c r="B321" s="3"/>
    </row>
    <row r="322" spans="2:2" x14ac:dyDescent="0.2">
      <c r="B322" s="3"/>
    </row>
    <row r="323" spans="2:2" x14ac:dyDescent="0.2">
      <c r="B323" s="3"/>
    </row>
    <row r="324" spans="2:2" x14ac:dyDescent="0.2">
      <c r="B324" s="3"/>
    </row>
    <row r="325" spans="2:2" x14ac:dyDescent="0.2">
      <c r="B325" s="3"/>
    </row>
    <row r="326" spans="2:2" x14ac:dyDescent="0.2">
      <c r="B326" s="3"/>
    </row>
    <row r="327" spans="2:2" x14ac:dyDescent="0.2">
      <c r="B327" s="3"/>
    </row>
    <row r="328" spans="2:2" x14ac:dyDescent="0.2">
      <c r="B328" s="3"/>
    </row>
    <row r="329" spans="2:2" x14ac:dyDescent="0.2">
      <c r="B329" s="3"/>
    </row>
    <row r="330" spans="2:2" x14ac:dyDescent="0.2">
      <c r="B330" s="3"/>
    </row>
    <row r="331" spans="2:2" x14ac:dyDescent="0.2">
      <c r="B331" s="3"/>
    </row>
    <row r="332" spans="2:2" x14ac:dyDescent="0.2">
      <c r="B332" s="3"/>
    </row>
    <row r="333" spans="2:2" x14ac:dyDescent="0.2">
      <c r="B333" s="3"/>
    </row>
    <row r="334" spans="2:2" x14ac:dyDescent="0.2">
      <c r="B334" s="3"/>
    </row>
    <row r="335" spans="2:2" x14ac:dyDescent="0.2">
      <c r="B335" s="3"/>
    </row>
    <row r="336" spans="2:2" x14ac:dyDescent="0.2">
      <c r="B336" s="3"/>
    </row>
    <row r="337" spans="2:2" x14ac:dyDescent="0.2">
      <c r="B337" s="3"/>
    </row>
    <row r="338" spans="2:2" x14ac:dyDescent="0.2">
      <c r="B338" s="3"/>
    </row>
    <row r="339" spans="2:2" x14ac:dyDescent="0.2">
      <c r="B339" s="3"/>
    </row>
    <row r="340" spans="2:2" x14ac:dyDescent="0.2">
      <c r="B340" s="3"/>
    </row>
    <row r="341" spans="2:2" x14ac:dyDescent="0.2">
      <c r="B341" s="3"/>
    </row>
    <row r="342" spans="2:2" x14ac:dyDescent="0.2">
      <c r="B342" s="3"/>
    </row>
    <row r="343" spans="2:2" x14ac:dyDescent="0.2">
      <c r="B343" s="3"/>
    </row>
    <row r="344" spans="2:2" x14ac:dyDescent="0.2">
      <c r="B344" s="3"/>
    </row>
    <row r="345" spans="2:2" x14ac:dyDescent="0.2">
      <c r="B345" s="3"/>
    </row>
    <row r="346" spans="2:2" x14ac:dyDescent="0.2">
      <c r="B346" s="3"/>
    </row>
    <row r="347" spans="2:2" x14ac:dyDescent="0.2">
      <c r="B347" s="3"/>
    </row>
    <row r="348" spans="2:2" x14ac:dyDescent="0.2">
      <c r="B348" s="3"/>
    </row>
    <row r="349" spans="2:2" x14ac:dyDescent="0.2">
      <c r="B349" s="3"/>
    </row>
    <row r="350" spans="2:2" x14ac:dyDescent="0.2">
      <c r="B350" s="3"/>
    </row>
    <row r="351" spans="2:2" x14ac:dyDescent="0.2">
      <c r="B351" s="3"/>
    </row>
    <row r="352" spans="2:2" x14ac:dyDescent="0.2">
      <c r="B352" s="3"/>
    </row>
    <row r="353" spans="2:2" x14ac:dyDescent="0.2">
      <c r="B353" s="3"/>
    </row>
    <row r="354" spans="2:2" x14ac:dyDescent="0.2">
      <c r="B354" s="3"/>
    </row>
    <row r="355" spans="2:2" x14ac:dyDescent="0.2">
      <c r="B355" s="3"/>
    </row>
  </sheetData>
  <mergeCells count="8">
    <mergeCell ref="H11:H12"/>
    <mergeCell ref="A8:H8"/>
    <mergeCell ref="B70:C71"/>
    <mergeCell ref="A11:A12"/>
    <mergeCell ref="B11:B12"/>
    <mergeCell ref="C11:C12"/>
    <mergeCell ref="D11:G11"/>
    <mergeCell ref="A9:H9"/>
  </mergeCells>
  <phoneticPr fontId="0" type="noConversion"/>
  <pageMargins left="0.56000000000000005" right="0.33" top="0.77" bottom="0.25" header="0.19" footer="0.1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ССР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Ерошкина Валентина Юрьевна</cp:lastModifiedBy>
  <cp:lastPrinted>2017-11-15T11:01:05Z</cp:lastPrinted>
  <dcterms:created xsi:type="dcterms:W3CDTF">1996-10-08T23:32:33Z</dcterms:created>
  <dcterms:modified xsi:type="dcterms:W3CDTF">2019-02-15T10:13:28Z</dcterms:modified>
</cp:coreProperties>
</file>